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00 【2024年度】工作\29 东莞市常平水厂设计\V8 道路交通工程 -修改转弯半径、路宽 -按建设单位意见修改、重做方案-根据会议意见重做方案-新建A路-更改项目名称-第三方图审+益丰领导意见修改-修改日期-图审意见\02 CAD\"/>
    </mc:Choice>
  </mc:AlternateContent>
  <bookViews>
    <workbookView xWindow="0" yWindow="0" windowWidth="28800" windowHeight="12375"/>
  </bookViews>
  <sheets>
    <sheet name="工程量 (3)" sheetId="9" r:id="rId1"/>
  </sheets>
  <definedNames>
    <definedName name="_xlnm.Print_Area" localSheetId="0">'工程量 (3)'!$B$2:$G$38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9" l="1"/>
  <c r="F11" i="9"/>
  <c r="F10" i="9"/>
  <c r="F20" i="9"/>
  <c r="F21" i="9" s="1"/>
  <c r="F22" i="9" s="1"/>
  <c r="F23" i="9" s="1"/>
  <c r="F25" i="9" l="1"/>
  <c r="F24" i="9"/>
  <c r="F38" i="9"/>
  <c r="F33" i="9"/>
  <c r="F32" i="9"/>
  <c r="F31" i="9"/>
  <c r="F30" i="9" l="1"/>
  <c r="F29" i="9"/>
  <c r="F28" i="9"/>
  <c r="F6" i="9"/>
  <c r="F7" i="9" s="1"/>
  <c r="F8" i="9" s="1"/>
  <c r="F9" i="9" s="1"/>
  <c r="F13" i="9"/>
  <c r="F14" i="9" s="1"/>
  <c r="F15" i="9" s="1"/>
  <c r="F16" i="9" s="1"/>
  <c r="F27" i="9"/>
  <c r="F18" i="9" l="1"/>
  <c r="F17" i="9"/>
</calcChain>
</file>

<file path=xl/sharedStrings.xml><?xml version="1.0" encoding="utf-8"?>
<sst xmlns="http://schemas.openxmlformats.org/spreadsheetml/2006/main" count="87" uniqueCount="44">
  <si>
    <t>道路工程主要数量汇总表</t>
  </si>
  <si>
    <t>序号</t>
  </si>
  <si>
    <t>项目</t>
  </si>
  <si>
    <t>材料/规格</t>
  </si>
  <si>
    <t>单位</t>
  </si>
  <si>
    <t>工程量</t>
  </si>
  <si>
    <t>备注</t>
  </si>
  <si>
    <t>4cm AC-13C 细粒式改性沥青混凝土</t>
  </si>
  <si>
    <r>
      <t>m</t>
    </r>
    <r>
      <rPr>
        <vertAlign val="superscript"/>
        <sz val="14"/>
        <rFont val="宋体"/>
        <charset val="134"/>
      </rPr>
      <t>2</t>
    </r>
  </si>
  <si>
    <t>6cm AC-20C 中粒式改性沥青混凝土</t>
  </si>
  <si>
    <t>70#热沥青下封层</t>
  </si>
  <si>
    <t>阳离子乳化沥青（PC-2）透层油，用量1.0L/m2</t>
  </si>
  <si>
    <t>路缘石</t>
  </si>
  <si>
    <t>m</t>
  </si>
  <si>
    <t>m³</t>
  </si>
  <si>
    <t>与现状砼路面相接</t>
  </si>
  <si>
    <t>Kg</t>
  </si>
  <si>
    <t>填土方</t>
  </si>
  <si>
    <t>挖土方</t>
  </si>
  <si>
    <t>拆除工程</t>
  </si>
  <si>
    <t>挖除现状水稳基层</t>
  </si>
  <si>
    <r>
      <t>C30</t>
    </r>
    <r>
      <rPr>
        <sz val="14"/>
        <rFont val="宋体"/>
        <family val="3"/>
        <charset val="134"/>
      </rPr>
      <t xml:space="preserve"> </t>
    </r>
    <r>
      <rPr>
        <sz val="14"/>
        <rFont val="宋体"/>
        <charset val="134"/>
      </rPr>
      <t>预制砼侧石（100×15×25cm）</t>
    </r>
    <phoneticPr fontId="12" type="noConversion"/>
  </si>
  <si>
    <r>
      <t>C20</t>
    </r>
    <r>
      <rPr>
        <sz val="14"/>
        <rFont val="宋体"/>
        <family val="3"/>
        <charset val="134"/>
      </rPr>
      <t xml:space="preserve"> </t>
    </r>
    <r>
      <rPr>
        <sz val="14"/>
        <rFont val="宋体"/>
        <charset val="134"/>
      </rPr>
      <t>砼底座</t>
    </r>
    <phoneticPr fontId="12" type="noConversion"/>
  </si>
  <si>
    <t>土方工程</t>
    <phoneticPr fontId="12" type="noConversion"/>
  </si>
  <si>
    <r>
      <t>3</t>
    </r>
    <r>
      <rPr>
        <sz val="14"/>
        <rFont val="宋体"/>
        <family val="3"/>
        <charset val="134"/>
      </rPr>
      <t>0</t>
    </r>
    <r>
      <rPr>
        <sz val="14"/>
        <rFont val="宋体"/>
        <charset val="134"/>
      </rPr>
      <t>cm 5%水泥稳定碎石</t>
    </r>
    <phoneticPr fontId="12" type="noConversion"/>
  </si>
  <si>
    <r>
      <t>1</t>
    </r>
    <r>
      <rPr>
        <sz val="14"/>
        <rFont val="宋体"/>
        <family val="3"/>
        <charset val="134"/>
      </rPr>
      <t>5</t>
    </r>
    <r>
      <rPr>
        <sz val="14"/>
        <rFont val="宋体"/>
        <charset val="134"/>
      </rPr>
      <t>cm 4%水泥稳定碎石</t>
    </r>
    <phoneticPr fontId="12" type="noConversion"/>
  </si>
  <si>
    <t>路面结构层A</t>
    <phoneticPr fontId="12" type="noConversion"/>
  </si>
  <si>
    <t>路面结构层B</t>
    <phoneticPr fontId="12" type="noConversion"/>
  </si>
  <si>
    <t>铣刨旧砼路面（深度3~4mm）</t>
    <phoneticPr fontId="12" type="noConversion"/>
  </si>
  <si>
    <t>适用于新建沥青路面</t>
    <phoneticPr fontId="12" type="noConversion"/>
  </si>
  <si>
    <t>适用于旧砼路面加铺沥青</t>
    <phoneticPr fontId="12" type="noConversion"/>
  </si>
  <si>
    <r>
      <rPr>
        <sz val="14"/>
        <rFont val="SJQY"/>
        <charset val="134"/>
      </rPr>
      <t>拉杆钢筋，</t>
    </r>
    <r>
      <rPr>
        <sz val="14"/>
        <rFont val="宋体"/>
        <charset val="134"/>
      </rPr>
      <t>HPB400，直径25mm,长700mm，间距400mm</t>
    </r>
    <phoneticPr fontId="12" type="noConversion"/>
  </si>
  <si>
    <t>传力杆钢筋，直径28mm，长400mm，间距300mm</t>
    <phoneticPr fontId="12" type="noConversion"/>
  </si>
  <si>
    <t>拉杆钢筋，直径14mm，长700mm，间距900mm</t>
    <phoneticPr fontId="12" type="noConversion"/>
  </si>
  <si>
    <r>
      <t>新建C</t>
    </r>
    <r>
      <rPr>
        <sz val="14"/>
        <rFont val="宋体"/>
        <family val="3"/>
        <charset val="134"/>
      </rPr>
      <t>30</t>
    </r>
    <r>
      <rPr>
        <sz val="14"/>
        <rFont val="宋体"/>
        <charset val="134"/>
      </rPr>
      <t>混凝土板搭接段</t>
    </r>
    <phoneticPr fontId="12" type="noConversion"/>
  </si>
  <si>
    <t>新建C30混凝土板搭接段</t>
    <phoneticPr fontId="12" type="noConversion"/>
  </si>
  <si>
    <t>与冠梁相接</t>
    <phoneticPr fontId="12" type="noConversion"/>
  </si>
  <si>
    <t>与水池顶板相接</t>
    <phoneticPr fontId="12" type="noConversion"/>
  </si>
  <si>
    <t>路面搭接</t>
    <phoneticPr fontId="12" type="noConversion"/>
  </si>
  <si>
    <t>破除现状沥青路面</t>
    <phoneticPr fontId="12" type="noConversion"/>
  </si>
  <si>
    <t>破除现状砼面层</t>
    <phoneticPr fontId="12" type="noConversion"/>
  </si>
  <si>
    <t>玻纤土工格栅</t>
    <phoneticPr fontId="12" type="noConversion"/>
  </si>
  <si>
    <t>路面结构层C</t>
    <phoneticPr fontId="12" type="noConversion"/>
  </si>
  <si>
    <t>喷洒型乳化沥青（PC-3）粘层油，用量0.6L/m2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</si>
</sst>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15">
    <font>
      <sz val="12"/>
      <name val="宋体"/>
      <charset val="134"/>
    </font>
    <font>
      <sz val="18"/>
      <name val="黑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4"/>
      <name val="SJQY"/>
      <charset val="134"/>
    </font>
    <font>
      <sz val="11"/>
      <name val="宋体"/>
      <charset val="134"/>
    </font>
    <font>
      <b/>
      <sz val="24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4"/>
      <color theme="1"/>
      <name val="宋体"/>
      <charset val="134"/>
    </font>
    <font>
      <sz val="14"/>
      <color rgb="FFFF0000"/>
      <name val="宋体"/>
      <charset val="134"/>
    </font>
    <font>
      <vertAlign val="superscript"/>
      <sz val="14"/>
      <name val="宋体"/>
      <charset val="134"/>
    </font>
    <font>
      <sz val="9"/>
      <name val="宋体"/>
      <charset val="134"/>
    </font>
    <font>
      <sz val="14"/>
      <name val="宋体"/>
      <family val="3"/>
      <charset val="134"/>
    </font>
    <font>
      <sz val="14"/>
      <name val="SJQY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76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wrapText="1"/>
    </xf>
    <xf numFmtId="177" fontId="7" fillId="0" borderId="0" xfId="0" applyNumberFormat="1" applyFont="1" applyAlignment="1">
      <alignment horizontal="center" vertical="center" wrapText="1"/>
    </xf>
    <xf numFmtId="177" fontId="8" fillId="0" borderId="0" xfId="0" applyNumberFormat="1" applyFont="1" applyFill="1" applyAlignment="1">
      <alignment horizontal="center" wrapText="1"/>
    </xf>
    <xf numFmtId="177" fontId="7" fillId="0" borderId="0" xfId="0" applyNumberFormat="1" applyFont="1" applyAlignment="1">
      <alignment horizontal="center" wrapText="1"/>
    </xf>
    <xf numFmtId="177" fontId="0" fillId="0" borderId="0" xfId="0" applyNumberFormat="1" applyFill="1" applyAlignment="1">
      <alignment horizontal="right"/>
    </xf>
    <xf numFmtId="0" fontId="5" fillId="0" borderId="0" xfId="0" applyFont="1" applyBorder="1"/>
    <xf numFmtId="177" fontId="9" fillId="0" borderId="0" xfId="0" applyNumberFormat="1" applyFont="1" applyFill="1" applyBorder="1" applyAlignment="1">
      <alignment horizontal="center" vertical="center"/>
    </xf>
    <xf numFmtId="177" fontId="10" fillId="0" borderId="0" xfId="0" applyNumberFormat="1" applyFont="1" applyFill="1" applyBorder="1" applyAlignment="1">
      <alignment horizontal="center" vertical="center"/>
    </xf>
    <xf numFmtId="177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 applyAlignment="1">
      <alignment horizontal="center"/>
    </xf>
    <xf numFmtId="177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7" fontId="13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77" fontId="1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showGridLines="0" tabSelected="1" topLeftCell="A4" zoomScale="85" zoomScaleNormal="85" workbookViewId="0">
      <selection activeCell="G12" sqref="G12:G18"/>
    </sheetView>
  </sheetViews>
  <sheetFormatPr defaultColWidth="9" defaultRowHeight="14.25"/>
  <cols>
    <col min="1" max="1" width="2.5" customWidth="1"/>
    <col min="2" max="2" width="8.625" customWidth="1"/>
    <col min="3" max="3" width="17.5" customWidth="1"/>
    <col min="4" max="4" width="60.625" customWidth="1"/>
    <col min="5" max="5" width="8.625" customWidth="1"/>
    <col min="6" max="6" width="15.625" style="2" customWidth="1"/>
    <col min="7" max="7" width="37.5" customWidth="1"/>
    <col min="8" max="8" width="26.625" customWidth="1"/>
    <col min="9" max="9" width="20.625" customWidth="1"/>
    <col min="10" max="14" width="18.625" customWidth="1"/>
    <col min="15" max="16" width="13" customWidth="1"/>
    <col min="17" max="17" width="16.125" customWidth="1"/>
    <col min="19" max="19" width="16.625" customWidth="1"/>
  </cols>
  <sheetData>
    <row r="1" spans="1:19" ht="24" customHeight="1">
      <c r="A1" s="3"/>
      <c r="B1" s="3"/>
      <c r="C1" s="3"/>
      <c r="D1" s="3"/>
      <c r="E1" s="3"/>
      <c r="F1" s="4"/>
    </row>
    <row r="2" spans="1:19" s="1" customFormat="1" ht="39.950000000000003" customHeight="1">
      <c r="A2" s="3"/>
      <c r="B2" s="50" t="s">
        <v>0</v>
      </c>
      <c r="C2" s="50"/>
      <c r="D2" s="50"/>
      <c r="E2" s="50"/>
      <c r="F2" s="50"/>
      <c r="G2" s="50"/>
      <c r="H2" s="13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24.95" customHeight="1">
      <c r="A3" s="3"/>
      <c r="B3" s="40" t="s">
        <v>1</v>
      </c>
      <c r="C3" s="40" t="s">
        <v>2</v>
      </c>
      <c r="D3" s="40" t="s">
        <v>3</v>
      </c>
      <c r="E3" s="40" t="s">
        <v>4</v>
      </c>
      <c r="F3" s="51" t="s">
        <v>5</v>
      </c>
      <c r="G3" s="40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4"/>
      <c r="R3" s="14"/>
      <c r="S3" s="1"/>
    </row>
    <row r="4" spans="1:19" ht="24.95" customHeight="1">
      <c r="A4" s="3"/>
      <c r="B4" s="40"/>
      <c r="C4" s="40"/>
      <c r="D4" s="40"/>
      <c r="E4" s="40"/>
      <c r="F4" s="51"/>
      <c r="G4" s="40"/>
      <c r="H4" s="13"/>
      <c r="I4" s="15"/>
      <c r="J4" s="15"/>
      <c r="K4" s="15"/>
      <c r="L4" s="15"/>
      <c r="M4" s="15"/>
      <c r="N4" s="15"/>
      <c r="O4" s="15"/>
      <c r="P4" s="15"/>
      <c r="Q4" s="14"/>
      <c r="R4" s="14"/>
      <c r="S4" s="1"/>
    </row>
    <row r="5" spans="1:19" ht="24.95" customHeight="1">
      <c r="A5" s="3"/>
      <c r="B5" s="26">
        <v>1</v>
      </c>
      <c r="C5" s="44" t="s">
        <v>26</v>
      </c>
      <c r="D5" s="5" t="s">
        <v>7</v>
      </c>
      <c r="E5" s="26" t="s">
        <v>8</v>
      </c>
      <c r="F5" s="6">
        <v>741.6</v>
      </c>
      <c r="G5" s="47" t="s">
        <v>29</v>
      </c>
      <c r="H5" s="16"/>
      <c r="I5" s="17"/>
      <c r="J5" s="17"/>
      <c r="K5" s="17"/>
      <c r="L5" s="17"/>
      <c r="M5" s="17"/>
      <c r="N5" s="17"/>
      <c r="O5" s="14"/>
      <c r="P5" s="14"/>
      <c r="Q5" s="14"/>
      <c r="R5" s="14"/>
      <c r="S5" s="1"/>
    </row>
    <row r="6" spans="1:19" ht="24.95" customHeight="1">
      <c r="A6" s="3"/>
      <c r="B6" s="26">
        <v>2</v>
      </c>
      <c r="C6" s="45"/>
      <c r="D6" s="5" t="s">
        <v>43</v>
      </c>
      <c r="E6" s="26" t="s">
        <v>8</v>
      </c>
      <c r="F6" s="6">
        <f>F5</f>
        <v>741.6</v>
      </c>
      <c r="G6" s="42"/>
      <c r="H6" s="16"/>
      <c r="I6" s="17"/>
      <c r="J6" s="17"/>
      <c r="K6" s="17"/>
      <c r="L6" s="17"/>
      <c r="M6" s="17"/>
      <c r="N6" s="17"/>
      <c r="O6" s="14"/>
      <c r="P6" s="14"/>
      <c r="Q6" s="14"/>
      <c r="R6" s="14"/>
      <c r="S6" s="1"/>
    </row>
    <row r="7" spans="1:19" ht="24.95" customHeight="1">
      <c r="A7" s="3"/>
      <c r="B7" s="32">
        <v>3</v>
      </c>
      <c r="C7" s="45"/>
      <c r="D7" s="5" t="s">
        <v>9</v>
      </c>
      <c r="E7" s="26" t="s">
        <v>8</v>
      </c>
      <c r="F7" s="6">
        <f>F6</f>
        <v>741.6</v>
      </c>
      <c r="G7" s="42"/>
      <c r="H7" s="16"/>
      <c r="I7" s="17"/>
      <c r="J7" s="17"/>
      <c r="K7" s="17"/>
      <c r="L7" s="17"/>
      <c r="M7" s="17"/>
      <c r="N7" s="17"/>
      <c r="O7" s="14"/>
      <c r="P7" s="14"/>
      <c r="Q7" s="14"/>
      <c r="R7" s="14"/>
      <c r="S7" s="1"/>
    </row>
    <row r="8" spans="1:19" ht="24.95" customHeight="1">
      <c r="A8" s="3"/>
      <c r="B8" s="32">
        <v>4</v>
      </c>
      <c r="C8" s="45"/>
      <c r="D8" s="5" t="s">
        <v>10</v>
      </c>
      <c r="E8" s="26" t="s">
        <v>8</v>
      </c>
      <c r="F8" s="6">
        <f>F7</f>
        <v>741.6</v>
      </c>
      <c r="G8" s="42"/>
      <c r="H8" s="18"/>
    </row>
    <row r="9" spans="1:19" ht="24.95" customHeight="1">
      <c r="A9" s="3"/>
      <c r="B9" s="32">
        <v>5</v>
      </c>
      <c r="C9" s="45"/>
      <c r="D9" s="5" t="s">
        <v>11</v>
      </c>
      <c r="E9" s="26" t="s">
        <v>8</v>
      </c>
      <c r="F9" s="6">
        <f>F8</f>
        <v>741.6</v>
      </c>
      <c r="G9" s="42"/>
      <c r="H9" s="18"/>
    </row>
    <row r="10" spans="1:19" ht="24.95" customHeight="1">
      <c r="A10" s="3"/>
      <c r="B10" s="32">
        <v>6</v>
      </c>
      <c r="C10" s="45"/>
      <c r="D10" s="25" t="s">
        <v>24</v>
      </c>
      <c r="E10" s="26" t="s">
        <v>8</v>
      </c>
      <c r="F10" s="6">
        <f>F9*1.2</f>
        <v>889.92</v>
      </c>
      <c r="G10" s="42"/>
      <c r="H10" s="18"/>
    </row>
    <row r="11" spans="1:19" ht="24.95" customHeight="1">
      <c r="A11" s="3"/>
      <c r="B11" s="35">
        <v>7</v>
      </c>
      <c r="C11" s="46"/>
      <c r="D11" s="25" t="s">
        <v>25</v>
      </c>
      <c r="E11" s="26" t="s">
        <v>8</v>
      </c>
      <c r="F11" s="6">
        <f>F10*1.2</f>
        <v>1067.904</v>
      </c>
      <c r="G11" s="43"/>
      <c r="H11" s="18"/>
    </row>
    <row r="12" spans="1:19" ht="24.95" customHeight="1">
      <c r="A12" s="3"/>
      <c r="B12" s="35">
        <v>8</v>
      </c>
      <c r="C12" s="44" t="s">
        <v>27</v>
      </c>
      <c r="D12" s="5" t="s">
        <v>7</v>
      </c>
      <c r="E12" s="26" t="s">
        <v>8</v>
      </c>
      <c r="F12" s="6">
        <v>279.60000000000002</v>
      </c>
      <c r="G12" s="47" t="s">
        <v>30</v>
      </c>
      <c r="H12" s="18"/>
    </row>
    <row r="13" spans="1:19" ht="24.95" customHeight="1">
      <c r="A13" s="3"/>
      <c r="B13" s="35">
        <v>9</v>
      </c>
      <c r="C13" s="45"/>
      <c r="D13" s="5" t="s">
        <v>43</v>
      </c>
      <c r="E13" s="26" t="s">
        <v>8</v>
      </c>
      <c r="F13" s="6">
        <f>F12</f>
        <v>279.60000000000002</v>
      </c>
      <c r="G13" s="42"/>
      <c r="H13" s="18"/>
    </row>
    <row r="14" spans="1:19" ht="24.95" customHeight="1">
      <c r="A14" s="3"/>
      <c r="B14" s="35">
        <v>10</v>
      </c>
      <c r="C14" s="45"/>
      <c r="D14" s="5" t="s">
        <v>9</v>
      </c>
      <c r="E14" s="26" t="s">
        <v>8</v>
      </c>
      <c r="F14" s="6">
        <f>F13</f>
        <v>279.60000000000002</v>
      </c>
      <c r="G14" s="42"/>
      <c r="H14" s="18"/>
    </row>
    <row r="15" spans="1:19" ht="24.95" customHeight="1">
      <c r="A15" s="3"/>
      <c r="B15" s="35">
        <v>11</v>
      </c>
      <c r="C15" s="45"/>
      <c r="D15" s="5" t="s">
        <v>10</v>
      </c>
      <c r="E15" s="26" t="s">
        <v>8</v>
      </c>
      <c r="F15" s="6">
        <f>F14</f>
        <v>279.60000000000002</v>
      </c>
      <c r="G15" s="42"/>
      <c r="H15" s="18"/>
    </row>
    <row r="16" spans="1:19" ht="24.95" customHeight="1">
      <c r="A16" s="3"/>
      <c r="B16" s="35">
        <v>12</v>
      </c>
      <c r="C16" s="45"/>
      <c r="D16" s="5" t="s">
        <v>11</v>
      </c>
      <c r="E16" s="26" t="s">
        <v>8</v>
      </c>
      <c r="F16" s="6">
        <f>F15</f>
        <v>279.60000000000002</v>
      </c>
      <c r="G16" s="42"/>
      <c r="H16" s="18"/>
    </row>
    <row r="17" spans="1:14" ht="24.95" customHeight="1">
      <c r="A17" s="3"/>
      <c r="B17" s="35">
        <v>13</v>
      </c>
      <c r="C17" s="45"/>
      <c r="D17" s="5" t="s">
        <v>41</v>
      </c>
      <c r="E17" s="35" t="s">
        <v>8</v>
      </c>
      <c r="F17" s="6">
        <f>F16</f>
        <v>279.60000000000002</v>
      </c>
      <c r="G17" s="42"/>
      <c r="H17" s="18"/>
    </row>
    <row r="18" spans="1:14" ht="24.95" customHeight="1">
      <c r="A18" s="3"/>
      <c r="B18" s="35">
        <v>14</v>
      </c>
      <c r="C18" s="46"/>
      <c r="D18" s="25" t="s">
        <v>28</v>
      </c>
      <c r="E18" s="26" t="s">
        <v>8</v>
      </c>
      <c r="F18" s="6">
        <f>F16</f>
        <v>279.60000000000002</v>
      </c>
      <c r="G18" s="43"/>
      <c r="H18" s="18"/>
    </row>
    <row r="19" spans="1:14" ht="24.95" customHeight="1">
      <c r="A19" s="3"/>
      <c r="B19" s="35">
        <v>15</v>
      </c>
      <c r="C19" s="44" t="s">
        <v>42</v>
      </c>
      <c r="D19" s="5" t="s">
        <v>7</v>
      </c>
      <c r="E19" s="35" t="s">
        <v>8</v>
      </c>
      <c r="F19" s="6">
        <v>483.6</v>
      </c>
      <c r="G19" s="36"/>
      <c r="H19" s="18"/>
    </row>
    <row r="20" spans="1:14" ht="24.95" customHeight="1">
      <c r="A20" s="3"/>
      <c r="B20" s="35">
        <v>16</v>
      </c>
      <c r="C20" s="45"/>
      <c r="D20" s="5" t="s">
        <v>43</v>
      </c>
      <c r="E20" s="35" t="s">
        <v>8</v>
      </c>
      <c r="F20" s="6">
        <f>F19</f>
        <v>483.6</v>
      </c>
      <c r="G20" s="36"/>
      <c r="H20" s="18"/>
    </row>
    <row r="21" spans="1:14" ht="24.95" customHeight="1">
      <c r="A21" s="3"/>
      <c r="B21" s="35">
        <v>17</v>
      </c>
      <c r="C21" s="45"/>
      <c r="D21" s="5" t="s">
        <v>9</v>
      </c>
      <c r="E21" s="35" t="s">
        <v>8</v>
      </c>
      <c r="F21" s="6">
        <f>F20</f>
        <v>483.6</v>
      </c>
      <c r="G21" s="36"/>
      <c r="H21" s="18"/>
    </row>
    <row r="22" spans="1:14" ht="24.95" customHeight="1">
      <c r="A22" s="3"/>
      <c r="B22" s="35">
        <v>18</v>
      </c>
      <c r="C22" s="45"/>
      <c r="D22" s="5" t="s">
        <v>10</v>
      </c>
      <c r="E22" s="35" t="s">
        <v>8</v>
      </c>
      <c r="F22" s="6">
        <f>F21</f>
        <v>483.6</v>
      </c>
      <c r="G22" s="36"/>
      <c r="H22" s="18"/>
    </row>
    <row r="23" spans="1:14" ht="24.95" customHeight="1">
      <c r="A23" s="3"/>
      <c r="B23" s="35">
        <v>19</v>
      </c>
      <c r="C23" s="45"/>
      <c r="D23" s="5" t="s">
        <v>11</v>
      </c>
      <c r="E23" s="35" t="s">
        <v>8</v>
      </c>
      <c r="F23" s="6">
        <f>F22</f>
        <v>483.6</v>
      </c>
      <c r="G23" s="36"/>
      <c r="H23" s="18"/>
    </row>
    <row r="24" spans="1:14" ht="24.95" customHeight="1">
      <c r="A24" s="3"/>
      <c r="B24" s="35">
        <v>20</v>
      </c>
      <c r="C24" s="45"/>
      <c r="D24" s="5" t="s">
        <v>41</v>
      </c>
      <c r="E24" s="35" t="s">
        <v>8</v>
      </c>
      <c r="F24" s="6">
        <f>F23</f>
        <v>483.6</v>
      </c>
      <c r="G24" s="36"/>
      <c r="H24" s="18"/>
    </row>
    <row r="25" spans="1:14" ht="24.95" customHeight="1">
      <c r="A25" s="3"/>
      <c r="B25" s="35">
        <v>21</v>
      </c>
      <c r="C25" s="46"/>
      <c r="D25" s="25" t="s">
        <v>28</v>
      </c>
      <c r="E25" s="35" t="s">
        <v>8</v>
      </c>
      <c r="F25" s="6">
        <f>F23</f>
        <v>483.6</v>
      </c>
      <c r="G25" s="36"/>
      <c r="H25" s="18"/>
    </row>
    <row r="26" spans="1:14" ht="24.95" customHeight="1">
      <c r="A26" s="3"/>
      <c r="B26" s="35">
        <v>22</v>
      </c>
      <c r="C26" s="39" t="s">
        <v>12</v>
      </c>
      <c r="D26" s="25" t="s">
        <v>21</v>
      </c>
      <c r="E26" s="26" t="s">
        <v>13</v>
      </c>
      <c r="F26" s="6">
        <v>492</v>
      </c>
      <c r="G26" s="52"/>
      <c r="H26" s="18"/>
    </row>
    <row r="27" spans="1:14" ht="24.95" customHeight="1">
      <c r="A27" s="3"/>
      <c r="B27" s="35">
        <v>23</v>
      </c>
      <c r="C27" s="39"/>
      <c r="D27" s="25" t="s">
        <v>22</v>
      </c>
      <c r="E27" s="26" t="s">
        <v>14</v>
      </c>
      <c r="F27" s="6">
        <f>F26*0.04</f>
        <v>19.68</v>
      </c>
      <c r="G27" s="52"/>
      <c r="H27" s="18"/>
    </row>
    <row r="28" spans="1:14" ht="24.95" customHeight="1">
      <c r="A28" s="3"/>
      <c r="B28" s="35">
        <v>24</v>
      </c>
      <c r="C28" s="44" t="s">
        <v>38</v>
      </c>
      <c r="D28" s="37" t="s">
        <v>41</v>
      </c>
      <c r="E28" s="26" t="s">
        <v>8</v>
      </c>
      <c r="F28" s="24">
        <f>2*32*2</f>
        <v>128</v>
      </c>
      <c r="G28" s="41" t="s">
        <v>15</v>
      </c>
      <c r="H28" s="18"/>
    </row>
    <row r="29" spans="1:14" ht="24.95" customHeight="1">
      <c r="A29" s="3"/>
      <c r="B29" s="35">
        <v>25</v>
      </c>
      <c r="C29" s="48"/>
      <c r="D29" s="25" t="s">
        <v>31</v>
      </c>
      <c r="E29" s="26" t="s">
        <v>16</v>
      </c>
      <c r="F29" s="6">
        <f>(32/0.4)*0.7*3.85</f>
        <v>215.6</v>
      </c>
      <c r="G29" s="42"/>
      <c r="H29" s="18"/>
      <c r="I29" s="27"/>
      <c r="J29" s="27"/>
      <c r="K29" s="27"/>
      <c r="L29" s="27"/>
      <c r="M29" s="27"/>
      <c r="N29" s="27"/>
    </row>
    <row r="30" spans="1:14" ht="24.95" customHeight="1">
      <c r="A30" s="3"/>
      <c r="B30" s="35">
        <v>26</v>
      </c>
      <c r="C30" s="48"/>
      <c r="D30" s="25" t="s">
        <v>35</v>
      </c>
      <c r="E30" s="26" t="s">
        <v>8</v>
      </c>
      <c r="F30" s="6">
        <f>32*4</f>
        <v>128</v>
      </c>
      <c r="G30" s="43"/>
      <c r="H30" s="18"/>
      <c r="I30" s="27"/>
      <c r="J30" s="27"/>
      <c r="K30" s="27"/>
      <c r="L30" s="27"/>
      <c r="M30" s="27"/>
      <c r="N30" s="27"/>
    </row>
    <row r="31" spans="1:14" ht="24.95" customHeight="1">
      <c r="A31" s="3"/>
      <c r="B31" s="35">
        <v>27</v>
      </c>
      <c r="C31" s="48"/>
      <c r="D31" s="25" t="s">
        <v>33</v>
      </c>
      <c r="E31" s="26" t="s">
        <v>16</v>
      </c>
      <c r="F31" s="6">
        <f>(35/0.9)*0.7*1.21</f>
        <v>32.938888888888883</v>
      </c>
      <c r="G31" s="33" t="s">
        <v>36</v>
      </c>
      <c r="H31" s="18"/>
      <c r="I31" s="27"/>
      <c r="J31" s="27"/>
      <c r="K31" s="27"/>
      <c r="L31" s="27"/>
      <c r="M31" s="27"/>
      <c r="N31" s="27"/>
    </row>
    <row r="32" spans="1:14" ht="24.95" customHeight="1">
      <c r="A32" s="3"/>
      <c r="B32" s="35">
        <v>28</v>
      </c>
      <c r="C32" s="48"/>
      <c r="D32" s="25" t="s">
        <v>32</v>
      </c>
      <c r="E32" s="26" t="s">
        <v>16</v>
      </c>
      <c r="F32" s="6">
        <f>(21/0.3)*0.4*4.83</f>
        <v>135.24</v>
      </c>
      <c r="G32" s="47" t="s">
        <v>37</v>
      </c>
      <c r="H32" s="18"/>
      <c r="I32" s="27"/>
      <c r="J32" s="27"/>
      <c r="K32" s="27"/>
      <c r="L32" s="27"/>
      <c r="M32" s="27"/>
      <c r="N32" s="27"/>
    </row>
    <row r="33" spans="1:14" ht="24.95" customHeight="1">
      <c r="A33" s="3"/>
      <c r="B33" s="35">
        <v>29</v>
      </c>
      <c r="C33" s="49"/>
      <c r="D33" s="25" t="s">
        <v>34</v>
      </c>
      <c r="E33" s="26" t="s">
        <v>8</v>
      </c>
      <c r="F33" s="6">
        <f>21*3+11*3</f>
        <v>96</v>
      </c>
      <c r="G33" s="43"/>
      <c r="H33" s="18"/>
      <c r="I33" s="27"/>
      <c r="J33" s="27"/>
      <c r="K33" s="27"/>
      <c r="L33" s="27"/>
      <c r="M33" s="27"/>
      <c r="N33" s="27"/>
    </row>
    <row r="34" spans="1:14" ht="24.95" customHeight="1">
      <c r="A34" s="3"/>
      <c r="B34" s="35">
        <v>30</v>
      </c>
      <c r="C34" s="38" t="s">
        <v>23</v>
      </c>
      <c r="D34" s="5" t="s">
        <v>17</v>
      </c>
      <c r="E34" s="26" t="s">
        <v>14</v>
      </c>
      <c r="F34" s="6">
        <v>15</v>
      </c>
      <c r="G34" s="41"/>
      <c r="H34" s="18"/>
      <c r="I34" s="28"/>
      <c r="J34" s="29"/>
      <c r="K34" s="29"/>
      <c r="L34" s="30"/>
      <c r="M34" s="30"/>
      <c r="N34" s="30"/>
    </row>
    <row r="35" spans="1:14" ht="24.95" customHeight="1">
      <c r="A35" s="3"/>
      <c r="B35" s="35">
        <v>31</v>
      </c>
      <c r="C35" s="39"/>
      <c r="D35" s="5" t="s">
        <v>18</v>
      </c>
      <c r="E35" s="26" t="s">
        <v>14</v>
      </c>
      <c r="F35" s="6">
        <f>157+128+209</f>
        <v>494</v>
      </c>
      <c r="G35" s="43"/>
      <c r="H35" s="18"/>
      <c r="I35" s="19"/>
      <c r="J35" s="31"/>
      <c r="K35" s="31"/>
      <c r="L35" s="19"/>
      <c r="M35" s="19"/>
      <c r="N35" s="19"/>
    </row>
    <row r="36" spans="1:14" ht="24.95" customHeight="1">
      <c r="A36" s="3"/>
      <c r="B36" s="35">
        <v>32</v>
      </c>
      <c r="C36" s="39" t="s">
        <v>19</v>
      </c>
      <c r="D36" s="25" t="s">
        <v>39</v>
      </c>
      <c r="E36" s="26" t="s">
        <v>8</v>
      </c>
      <c r="F36" s="6">
        <v>1376.4</v>
      </c>
      <c r="G36" s="41"/>
      <c r="H36" s="18"/>
      <c r="I36" s="19"/>
      <c r="J36" s="31"/>
      <c r="K36" s="31"/>
      <c r="L36" s="19"/>
      <c r="M36" s="19"/>
      <c r="N36" s="19"/>
    </row>
    <row r="37" spans="1:14" ht="24.95" customHeight="1">
      <c r="A37" s="3"/>
      <c r="B37" s="35">
        <v>33</v>
      </c>
      <c r="C37" s="39"/>
      <c r="D37" s="25" t="s">
        <v>40</v>
      </c>
      <c r="E37" s="32" t="s">
        <v>8</v>
      </c>
      <c r="F37" s="6">
        <v>1013.8</v>
      </c>
      <c r="G37" s="42"/>
      <c r="H37" s="18"/>
      <c r="I37" s="19"/>
      <c r="J37" s="31"/>
      <c r="K37" s="31"/>
      <c r="L37" s="19"/>
      <c r="M37" s="19"/>
      <c r="N37" s="19"/>
    </row>
    <row r="38" spans="1:14" ht="24.95" customHeight="1">
      <c r="A38" s="3"/>
      <c r="B38" s="35">
        <v>34</v>
      </c>
      <c r="C38" s="39"/>
      <c r="D38" s="5" t="s">
        <v>20</v>
      </c>
      <c r="E38" s="26" t="s">
        <v>8</v>
      </c>
      <c r="F38" s="6">
        <f>F37*1.35</f>
        <v>1368.63</v>
      </c>
      <c r="G38" s="43"/>
      <c r="H38" s="18"/>
      <c r="I38" s="19"/>
      <c r="J38" s="27"/>
      <c r="K38" s="27"/>
      <c r="L38" s="27"/>
      <c r="M38" s="27"/>
      <c r="N38" s="27"/>
    </row>
    <row r="39" spans="1:14" ht="24.95" customHeight="1">
      <c r="A39" s="3"/>
      <c r="B39" s="7"/>
      <c r="G39" s="20"/>
      <c r="H39" s="18"/>
    </row>
    <row r="40" spans="1:14" ht="24.95" customHeight="1">
      <c r="A40" s="3"/>
      <c r="B40" s="7"/>
      <c r="G40" s="21"/>
      <c r="H40" s="18"/>
    </row>
    <row r="41" spans="1:14" ht="24.95" customHeight="1">
      <c r="A41" s="3"/>
      <c r="B41" s="7"/>
      <c r="G41" s="20"/>
      <c r="H41" s="18"/>
    </row>
    <row r="42" spans="1:14" ht="21.95" customHeight="1">
      <c r="A42" s="3"/>
      <c r="C42" s="3"/>
      <c r="D42" s="34"/>
      <c r="E42" s="3"/>
      <c r="F42" s="4"/>
      <c r="H42" s="22"/>
    </row>
    <row r="43" spans="1:14" ht="21.95" customHeight="1">
      <c r="A43" s="3"/>
      <c r="C43" s="3"/>
      <c r="D43" s="3"/>
      <c r="E43" s="8"/>
      <c r="F43" s="9"/>
      <c r="H43" s="22"/>
    </row>
    <row r="44" spans="1:14" ht="21.95" customHeight="1">
      <c r="A44" s="3"/>
      <c r="C44" s="3"/>
      <c r="D44" s="3"/>
      <c r="H44" s="22"/>
    </row>
    <row r="45" spans="1:14" ht="21.95" customHeight="1">
      <c r="A45" s="3"/>
      <c r="B45" s="3"/>
      <c r="C45" s="3"/>
      <c r="D45" s="8"/>
      <c r="H45" s="22"/>
    </row>
    <row r="46" spans="1:14" ht="33" customHeight="1">
      <c r="A46" s="3"/>
      <c r="B46" s="3"/>
      <c r="C46" s="8"/>
      <c r="H46" s="22"/>
    </row>
    <row r="47" spans="1:14" ht="33" customHeight="1">
      <c r="A47" s="3"/>
      <c r="B47" s="3"/>
      <c r="E47" s="10"/>
      <c r="F47" s="11"/>
      <c r="H47" s="22"/>
    </row>
    <row r="48" spans="1:14" ht="20.100000000000001" customHeight="1">
      <c r="A48" s="3"/>
      <c r="B48" s="3"/>
      <c r="H48" s="22"/>
    </row>
    <row r="49" spans="1:16" ht="20.100000000000001" customHeight="1">
      <c r="A49" s="3"/>
      <c r="B49" s="8"/>
      <c r="D49" s="10"/>
      <c r="E49" s="1"/>
      <c r="F49" s="12"/>
      <c r="H49" s="22"/>
    </row>
    <row r="50" spans="1:16" ht="20.100000000000001" customHeight="1">
      <c r="A50" s="3"/>
      <c r="C50" s="10"/>
      <c r="H50" s="22"/>
    </row>
    <row r="51" spans="1:16" ht="20.100000000000001" customHeight="1">
      <c r="A51" s="3"/>
      <c r="D51" s="1"/>
      <c r="H51" s="22"/>
    </row>
    <row r="52" spans="1:16" ht="20.100000000000001" customHeight="1">
      <c r="A52" s="3"/>
      <c r="C52" s="1"/>
    </row>
    <row r="53" spans="1:16" ht="20.100000000000001" customHeight="1">
      <c r="A53" s="3"/>
      <c r="B53" s="10"/>
    </row>
    <row r="54" spans="1:16" ht="20.100000000000001" customHeight="1">
      <c r="A54" s="3"/>
    </row>
    <row r="55" spans="1:16" ht="20.100000000000001" customHeight="1">
      <c r="A55" s="3"/>
      <c r="B55" s="1"/>
    </row>
    <row r="56" spans="1:16" ht="20.100000000000001" customHeight="1">
      <c r="A56" s="3"/>
    </row>
    <row r="57" spans="1:16" ht="20.100000000000001" customHeight="1">
      <c r="A57" s="3"/>
    </row>
    <row r="58" spans="1:16" ht="20.100000000000001" customHeight="1">
      <c r="A58" s="3"/>
    </row>
    <row r="59" spans="1:16" ht="20.100000000000001" customHeight="1">
      <c r="A59" s="3"/>
    </row>
    <row r="60" spans="1:16" ht="20.100000000000001" customHeight="1">
      <c r="A60" s="3"/>
      <c r="H60" s="23"/>
    </row>
    <row r="61" spans="1:16" ht="23.25" customHeight="1">
      <c r="A61" s="3"/>
      <c r="I61" s="23"/>
      <c r="J61" s="23"/>
      <c r="K61" s="23"/>
      <c r="L61" s="23"/>
      <c r="M61" s="23"/>
      <c r="N61" s="23"/>
      <c r="O61" s="23"/>
      <c r="P61" s="23"/>
    </row>
    <row r="62" spans="1:16" ht="18" customHeight="1">
      <c r="A62" s="3"/>
    </row>
    <row r="63" spans="1:16" ht="18" customHeight="1">
      <c r="A63" s="8"/>
    </row>
    <row r="64" spans="1:16" ht="18" customHeight="1"/>
    <row r="65" spans="1:1" ht="20.100000000000001" customHeight="1"/>
    <row r="66" spans="1:1" ht="20.100000000000001" customHeight="1"/>
    <row r="67" spans="1:1" ht="20.100000000000001" customHeight="1">
      <c r="A67" s="10"/>
    </row>
    <row r="68" spans="1:1" ht="20.100000000000001" customHeight="1"/>
    <row r="69" spans="1:1">
      <c r="A69" s="1"/>
    </row>
  </sheetData>
  <mergeCells count="21">
    <mergeCell ref="B2:G2"/>
    <mergeCell ref="B3:B4"/>
    <mergeCell ref="C3:C4"/>
    <mergeCell ref="C26:C27"/>
    <mergeCell ref="E3:E4"/>
    <mergeCell ref="F3:F4"/>
    <mergeCell ref="G3:G4"/>
    <mergeCell ref="G26:G27"/>
    <mergeCell ref="C34:C35"/>
    <mergeCell ref="C36:C38"/>
    <mergeCell ref="D3:D4"/>
    <mergeCell ref="G36:G38"/>
    <mergeCell ref="G34:G35"/>
    <mergeCell ref="C5:C11"/>
    <mergeCell ref="G5:G11"/>
    <mergeCell ref="C12:C18"/>
    <mergeCell ref="G12:G18"/>
    <mergeCell ref="G28:G30"/>
    <mergeCell ref="G32:G33"/>
    <mergeCell ref="C28:C33"/>
    <mergeCell ref="C19:C25"/>
  </mergeCells>
  <phoneticPr fontId="12" type="noConversion"/>
  <printOptions horizontalCentered="1" verticalCentered="1"/>
  <pageMargins left="0.196850393700787" right="0.196850393700787" top="0.31496062992126" bottom="0.31496062992126" header="0.196850393700787" footer="0.196850393700787"/>
  <pageSetup paperSize="8" scale="7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工程量 (3)</vt:lpstr>
      <vt:lpstr>'工程量 (3)'!Print_Area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revision>1</cp:revision>
  <cp:lastPrinted>2021-05-27T07:38:00Z</cp:lastPrinted>
  <dcterms:created xsi:type="dcterms:W3CDTF">1996-12-17T01:32:00Z</dcterms:created>
  <dcterms:modified xsi:type="dcterms:W3CDTF">2025-03-11T03:00:38Z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3237D761D9444532AA4CD92A903888F5_13</vt:lpwstr>
  </property>
</Properties>
</file>